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<sst xmlns="http://schemas.openxmlformats.org/spreadsheetml/2006/main" count="176" uniqueCount="168">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</sst>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824568783692</v>
      </c>
      <c r="C7" s="22">
        <f>C8+C11+C15+C26+C29+C37</f>
        <v>1352022485433</v>
      </c>
    </row>
    <row r="8" spans="1:3" ht="12">
      <c r="A8" s="2" t="s">
        <v>3</v>
      </c>
      <c r="B8" s="19">
        <f>B9+B10</f>
        <v>270976596661</v>
      </c>
      <c r="C8" s="19">
        <f>C9+C10</f>
        <v>236585903071</v>
      </c>
    </row>
    <row r="9" spans="1:3" ht="12">
      <c r="A9" s="3" t="s">
        <v>4</v>
      </c>
      <c r="B9" s="20">
        <v>42926755174</v>
      </c>
      <c r="C9" s="29">
        <v>86585903071</v>
      </c>
    </row>
    <row r="10" spans="1:3" ht="12">
      <c r="A10" s="3" t="s">
        <v>5</v>
      </c>
      <c r="B10" s="20">
        <v>228049841487</v>
      </c>
      <c r="C10" s="29">
        <v>150000000000</v>
      </c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344742517004</v>
      </c>
      <c r="C15" s="19">
        <f>C16+C19+C20+C21+C22+C23+C24+C25</f>
        <v>884203596807</v>
      </c>
    </row>
    <row r="16" spans="1:3" ht="12">
      <c r="A16" s="5" t="s">
        <v>8</v>
      </c>
      <c r="B16" s="20">
        <v>320838653934</v>
      </c>
      <c r="C16" s="29">
        <v>137974340791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7628299913</v>
      </c>
      <c r="C19" s="29">
        <v>4141807362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21485900219</v>
      </c>
      <c r="C23" s="29">
        <v>747297785716</v>
      </c>
    </row>
    <row r="24" spans="1:3" ht="12">
      <c r="A24" s="6" t="s">
        <v>54</v>
      </c>
      <c r="B24" s="29">
        <v>-5210337062</v>
      </c>
      <c r="C24" s="29">
        <v>-5210337062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204146529844</v>
      </c>
      <c r="C26" s="19">
        <f>C27+C28</f>
        <v>227111121519</v>
      </c>
    </row>
    <row r="27" spans="1:3" ht="12">
      <c r="A27" s="6" t="s">
        <v>56</v>
      </c>
      <c r="B27" s="20"/>
      <c r="C27" s="20"/>
    </row>
    <row r="28" spans="1:3" ht="12">
      <c r="A28" s="6" t="s">
        <v>57</v>
      </c>
      <c r="B28" s="20">
        <v>204146529844</v>
      </c>
      <c r="C28" s="29">
        <v>227111121519</v>
      </c>
    </row>
    <row r="29" spans="1:3" ht="12">
      <c r="A29" s="4" t="s">
        <v>13</v>
      </c>
      <c r="B29" s="19">
        <f>B30+B33+B34+B35+B36</f>
        <v>4703140183</v>
      </c>
      <c r="C29" s="19">
        <f>C30+C33+C34+C35+C36</f>
        <v>4121864036</v>
      </c>
    </row>
    <row r="30" spans="1:3" s="21" customFormat="1" ht="12">
      <c r="A30" s="5" t="s">
        <v>14</v>
      </c>
      <c r="B30" s="20">
        <v>4196676851</v>
      </c>
      <c r="C30" s="29">
        <v>3609350738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/>
    </row>
    <row r="34" spans="1:3" ht="12">
      <c r="A34" s="5" t="s">
        <v>18</v>
      </c>
      <c r="B34" s="20">
        <v>506463332</v>
      </c>
      <c r="C34" s="29">
        <v>512513298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8767731467069</v>
      </c>
      <c r="C40" s="19">
        <f>C41+C51+C61+C64+C67+C73</f>
        <v>8357083994332</v>
      </c>
    </row>
    <row r="41" spans="1:3" ht="12">
      <c r="A41" s="2" t="s">
        <v>22</v>
      </c>
      <c r="B41" s="19">
        <f>B42+B43+B44+B45+B46+B47+B50</f>
        <v>742094631989</v>
      </c>
      <c r="C41" s="19">
        <f>C42+C43+C44+C45+C46+C47+C50</f>
        <v>134000000</v>
      </c>
    </row>
    <row r="42" spans="1:3" ht="12">
      <c r="A42" s="3" t="s">
        <v>23</v>
      </c>
      <c r="B42" s="20">
        <v>742094631989</v>
      </c>
      <c r="C42" s="29">
        <v>134000000</v>
      </c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0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7025015317555</v>
      </c>
      <c r="C51" s="19">
        <f>C52+C55+C58</f>
        <v>7644871444022</v>
      </c>
    </row>
    <row r="52" spans="1:3" ht="12">
      <c r="A52" s="7" t="s">
        <v>26</v>
      </c>
      <c r="B52" s="19">
        <f>B53+B54</f>
        <v>7017309085224</v>
      </c>
      <c r="C52" s="19">
        <f>C53+C54</f>
        <v>7635870982159</v>
      </c>
    </row>
    <row r="53" spans="1:3" ht="12.75">
      <c r="A53" s="13" t="s">
        <v>29</v>
      </c>
      <c r="B53" s="20">
        <v>10014722080309</v>
      </c>
      <c r="C53" s="29">
        <v>10009768067234</v>
      </c>
    </row>
    <row r="54" spans="1:3" ht="12.75">
      <c r="A54" s="13" t="s">
        <v>68</v>
      </c>
      <c r="B54" s="20">
        <v>-2997412995085</v>
      </c>
      <c r="C54" s="29">
        <v>-2373897085075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7706232331</v>
      </c>
      <c r="C58" s="19">
        <f>C59+C60</f>
        <v>9000461863</v>
      </c>
    </row>
    <row r="59" spans="1:3" ht="12.75">
      <c r="A59" s="13" t="s">
        <v>29</v>
      </c>
      <c r="B59" s="29">
        <v>13226611293</v>
      </c>
      <c r="C59" s="29">
        <v>13226611293</v>
      </c>
    </row>
    <row r="60" spans="1:3" ht="12.75">
      <c r="A60" s="13" t="s">
        <v>70</v>
      </c>
      <c r="B60" s="20">
        <v>-5520378962</v>
      </c>
      <c r="C60" s="29">
        <v>-4226149430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70265093201</v>
      </c>
      <c r="C64" s="19">
        <f>C65+C66</f>
        <v>70248100751</v>
      </c>
    </row>
    <row r="65" spans="1:3" ht="12">
      <c r="A65" s="6" t="s">
        <v>74</v>
      </c>
      <c r="B65" s="29">
        <v>33552540</v>
      </c>
      <c r="C65" s="29">
        <v>33552540</v>
      </c>
    </row>
    <row r="66" spans="1:3" ht="12">
      <c r="A66" s="6" t="s">
        <v>75</v>
      </c>
      <c r="B66" s="20">
        <v>70231540661</v>
      </c>
      <c r="C66" s="29">
        <v>70214548211</v>
      </c>
    </row>
    <row r="67" spans="1:3" ht="12">
      <c r="A67" s="7" t="s">
        <v>30</v>
      </c>
      <c r="B67" s="19">
        <f>B68+B69+B70+B71+B72</f>
        <v>17155430153</v>
      </c>
      <c r="C67" s="19">
        <f>C68+C69+C70+C71+C72</f>
        <v>18538749903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>
        <v>17155430153</v>
      </c>
      <c r="C69" s="29">
        <v>18538749903</v>
      </c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913200994171</v>
      </c>
      <c r="C73" s="19">
        <f>C74+C75+C76+C77</f>
        <v>623291699656</v>
      </c>
    </row>
    <row r="74" spans="1:3" ht="12">
      <c r="A74" s="6" t="s">
        <v>78</v>
      </c>
      <c r="B74" s="20">
        <v>913200994171</v>
      </c>
      <c r="C74" s="29">
        <v>623291699656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9592300250761</v>
      </c>
      <c r="C79" s="19">
        <f>C7+C40</f>
        <v>9709106479765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9484362118708</v>
      </c>
      <c r="C81" s="19">
        <f>C82+C104</f>
        <v>9276143898188</v>
      </c>
    </row>
    <row r="82" spans="1:3" ht="12">
      <c r="A82" s="4" t="s">
        <v>34</v>
      </c>
      <c r="B82" s="19">
        <f>B83+B86+B87+B88+B89+B90+B91+B92+B93+B95+B96+B97+B98+B99+B100</f>
        <v>2848775046580</v>
      </c>
      <c r="C82" s="19">
        <f>C83+C86+C87+C88+C89+C90+C91+C92+C93+C95+C96+C97+C98+C99+C100</f>
        <v>1828763730939</v>
      </c>
    </row>
    <row r="83" spans="1:3" s="21" customFormat="1" ht="12">
      <c r="A83" s="5" t="s">
        <v>88</v>
      </c>
      <c r="B83" s="20">
        <v>363837280275</v>
      </c>
      <c r="C83" s="29">
        <v>311851837856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4090578067</v>
      </c>
      <c r="C86" s="29">
        <v>85241263171</v>
      </c>
    </row>
    <row r="87" spans="1:3" ht="12">
      <c r="A87" s="6" t="s">
        <v>85</v>
      </c>
      <c r="B87" s="20">
        <v>9434369434</v>
      </c>
      <c r="C87" s="29">
        <v>9125337640</v>
      </c>
    </row>
    <row r="88" spans="1:3" ht="12">
      <c r="A88" s="6" t="s">
        <v>86</v>
      </c>
      <c r="B88" s="20">
        <v>13767296906</v>
      </c>
      <c r="C88" s="29">
        <v>4188874034</v>
      </c>
    </row>
    <row r="89" spans="1:3" ht="12">
      <c r="A89" s="6" t="s">
        <v>87</v>
      </c>
      <c r="B89" s="20">
        <v>1721617130</v>
      </c>
      <c r="C89" s="29">
        <v>2815464985</v>
      </c>
    </row>
    <row r="90" spans="1:3" ht="12">
      <c r="A90" s="6" t="s">
        <v>89</v>
      </c>
      <c r="B90" s="20"/>
      <c r="C90" s="29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1290542243429</v>
      </c>
      <c r="C93" s="29">
        <v>752505783721</v>
      </c>
    </row>
    <row r="94" spans="1:3" ht="12">
      <c r="A94" s="15" t="s">
        <v>93</v>
      </c>
      <c r="B94" s="20"/>
      <c r="C94" s="29"/>
    </row>
    <row r="95" spans="1:3" ht="12">
      <c r="A95" s="6" t="s">
        <v>94</v>
      </c>
      <c r="B95" s="20">
        <v>1152800989326</v>
      </c>
      <c r="C95" s="29">
        <v>658914515150</v>
      </c>
    </row>
    <row r="96" spans="1:3" ht="12">
      <c r="A96" s="6" t="s">
        <v>95</v>
      </c>
      <c r="B96" s="20">
        <v>10471387181</v>
      </c>
      <c r="C96" s="20"/>
    </row>
    <row r="97" spans="1:3" ht="12">
      <c r="A97" s="6" t="s">
        <v>96</v>
      </c>
      <c r="B97" s="20">
        <v>2109284832</v>
      </c>
      <c r="C97" s="29">
        <v>4120654382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6635587072128</v>
      </c>
      <c r="C104" s="19">
        <f>SUM(C105:C117)</f>
        <v>7447380167249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71643387212</v>
      </c>
      <c r="C111" s="29">
        <v>71274692137</v>
      </c>
    </row>
    <row r="112" spans="1:3" ht="12">
      <c r="A112" s="9" t="s">
        <v>107</v>
      </c>
      <c r="B112" s="20">
        <v>6560867224068</v>
      </c>
      <c r="C112" s="29">
        <v>7373029014264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>
        <v>3076460848</v>
      </c>
      <c r="C117" s="20">
        <v>3076460848</v>
      </c>
    </row>
    <row r="118" spans="1:3" ht="12">
      <c r="A118" s="4" t="s">
        <v>38</v>
      </c>
      <c r="B118" s="19">
        <f>B119</f>
        <v>107804132053</v>
      </c>
      <c r="C118" s="19">
        <f>C119</f>
        <v>432962581577</v>
      </c>
    </row>
    <row r="119" spans="1:3" ht="12">
      <c r="A119" s="7" t="s">
        <v>39</v>
      </c>
      <c r="B119" s="19">
        <f>B120+B123+B124+B125+B126+B127+B128+B129+B130+B131+B132+B135+B136</f>
        <v>107804132053</v>
      </c>
      <c r="C119" s="19">
        <f>C120+C123+C124+C125+C126+C127+C128+C129+C130+C131+C132+C135+C136</f>
        <v>432962581577</v>
      </c>
    </row>
    <row r="120" spans="1:3" ht="12">
      <c r="A120" s="7" t="s">
        <v>40</v>
      </c>
      <c r="B120" s="19">
        <f>B121+B122</f>
        <v>2722000000000</v>
      </c>
      <c r="C120" s="19">
        <f>C121+C122</f>
        <v>2722000000000</v>
      </c>
    </row>
    <row r="121" spans="1:3" ht="12">
      <c r="A121" s="16" t="s">
        <v>114</v>
      </c>
      <c r="B121" s="29">
        <v>2722000000000</v>
      </c>
      <c r="C121" s="29">
        <v>2722000000000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9"/>
    </row>
    <row r="127" spans="1:3" ht="12">
      <c r="A127" s="6" t="s">
        <v>118</v>
      </c>
      <c r="B127" s="29">
        <v>6018633885</v>
      </c>
      <c r="C127" s="29">
        <v>6018633885</v>
      </c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3623591133</v>
      </c>
      <c r="C129" s="29">
        <v>5273890339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>
        <v>36410489</v>
      </c>
      <c r="C131" s="29">
        <v>66772197</v>
      </c>
    </row>
    <row r="132" spans="1:3" ht="12">
      <c r="A132" s="7" t="s">
        <v>122</v>
      </c>
      <c r="B132" s="19">
        <f>B133+B134</f>
        <v>-2657689916135</v>
      </c>
      <c r="C132" s="19">
        <f>C133+C134</f>
        <v>-2331148228649</v>
      </c>
    </row>
    <row r="133" spans="1:3" ht="12">
      <c r="A133" s="16" t="s">
        <v>123</v>
      </c>
      <c r="B133" s="20">
        <v>-2334588681781</v>
      </c>
      <c r="C133" s="29">
        <v>-1722333841156</v>
      </c>
    </row>
    <row r="134" spans="1:3" ht="12">
      <c r="A134" s="16" t="s">
        <v>124</v>
      </c>
      <c r="B134" s="20">
        <v>-323101234354</v>
      </c>
      <c r="C134" s="29">
        <v>-608814387493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>
        <v>33815412681</v>
      </c>
      <c r="C136" s="29">
        <v>30751513805</v>
      </c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9592166250761</v>
      </c>
      <c r="C140" s="19">
        <f>C81+C118+C137</f>
        <v>9709106479765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863326201935</v>
      </c>
      <c r="C151" s="20">
        <v>741647912064</v>
      </c>
    </row>
    <row r="152" spans="1:3" ht="12">
      <c r="A152" s="3" t="s">
        <v>139</v>
      </c>
      <c r="B152" s="20"/>
      <c r="C152" s="20">
        <v>774036035</v>
      </c>
    </row>
    <row r="153" spans="1:3" ht="12">
      <c r="A153" s="2" t="s">
        <v>140</v>
      </c>
      <c r="B153" s="19">
        <f>B151-B152</f>
        <v>863326201935</v>
      </c>
      <c r="C153" s="19">
        <f>C151-C152</f>
        <v>740873876029</v>
      </c>
    </row>
    <row r="154" spans="1:3" ht="12">
      <c r="A154" s="3" t="s">
        <v>141</v>
      </c>
      <c r="B154" s="20">
        <v>663213788458</v>
      </c>
      <c r="C154" s="20">
        <v>675256147360</v>
      </c>
    </row>
    <row r="155" spans="1:3" ht="12">
      <c r="A155" s="2" t="s">
        <v>142</v>
      </c>
      <c r="B155" s="19">
        <f>B153-B154</f>
        <v>200112413477</v>
      </c>
      <c r="C155" s="19">
        <f>C153-C154</f>
        <v>65617728669</v>
      </c>
    </row>
    <row r="156" spans="1:3" ht="12">
      <c r="A156" s="3" t="s">
        <v>143</v>
      </c>
      <c r="B156" s="20">
        <v>21353704334</v>
      </c>
      <c r="C156" s="20">
        <v>59429229589</v>
      </c>
    </row>
    <row r="157" spans="1:3" ht="12">
      <c r="A157" s="3" t="s">
        <v>144</v>
      </c>
      <c r="B157" s="20">
        <v>211262082560</v>
      </c>
      <c r="C157" s="20">
        <v>191751038951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>
        <v>3737794296</v>
      </c>
      <c r="C159" s="20">
        <v>4749043338</v>
      </c>
    </row>
    <row r="160" spans="1:3" ht="12">
      <c r="A160" s="3" t="s">
        <v>147</v>
      </c>
      <c r="B160" s="20">
        <v>26572461377</v>
      </c>
      <c r="C160" s="20">
        <v>32236531923</v>
      </c>
    </row>
    <row r="161" spans="1:3" ht="12">
      <c r="A161" s="3" t="s">
        <v>148</v>
      </c>
      <c r="B161" s="20">
        <v>29318418356</v>
      </c>
      <c r="C161" s="20">
        <v>25206688961</v>
      </c>
    </row>
    <row r="162" spans="1:3" ht="12">
      <c r="A162" s="2" t="s">
        <v>149</v>
      </c>
      <c r="B162" s="19">
        <f>B155+B156-B157+B159-B160-B161</f>
        <v>-41949050186</v>
      </c>
      <c r="C162" s="19">
        <f>C155+C156-C157+C159-C160-C161</f>
        <v>-119398258239</v>
      </c>
    </row>
    <row r="163" spans="1:3" ht="12">
      <c r="A163" s="3" t="s">
        <v>150</v>
      </c>
      <c r="B163" s="20">
        <v>412936185</v>
      </c>
      <c r="C163" s="20">
        <v>1253132783</v>
      </c>
    </row>
    <row r="164" spans="1:3" ht="12">
      <c r="A164" s="3" t="s">
        <v>151</v>
      </c>
      <c r="B164" s="20">
        <v>441203903</v>
      </c>
      <c r="C164" s="20">
        <v>599848319</v>
      </c>
    </row>
    <row r="165" spans="1:3" ht="12">
      <c r="A165" s="2" t="s">
        <v>152</v>
      </c>
      <c r="B165" s="19">
        <f>B163-B164</f>
        <v>-28267718</v>
      </c>
      <c r="C165" s="19">
        <f>C163-C164</f>
        <v>653284464</v>
      </c>
    </row>
    <row r="166" spans="1:3" ht="12">
      <c r="A166" s="2" t="s">
        <v>153</v>
      </c>
      <c r="B166" s="19">
        <f>B162+B165</f>
        <v>-41977317904</v>
      </c>
      <c r="C166" s="19">
        <f>C162+C165</f>
        <v>-118744973775</v>
      </c>
    </row>
    <row r="167" spans="1:3" ht="12">
      <c r="A167" s="3" t="s">
        <v>154</v>
      </c>
      <c r="B167" s="20">
        <v>2847130159</v>
      </c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-44824448063</v>
      </c>
      <c r="C169" s="19">
        <f>C166-C167-C168</f>
        <v>-118744973775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2019-03-15T02:25:06Z</dcterms:created>
  <dcterms:modified xsi:type="dcterms:W3CDTF">2019-03-15T03:42:13Z</dcterms:modified>
  <cp:category/>
  <cp:version/>
  <cp:contentType/>
  <cp:contentStatus/>
</cp:coreProperties>
</file>